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0" i="1"/>
  <c r="C31"/>
  <c r="C32"/>
  <c r="C33"/>
  <c r="E30"/>
  <c r="C30" s="1"/>
  <c r="E33"/>
  <c r="C29"/>
  <c r="E28"/>
  <c r="D28"/>
  <c r="C28"/>
  <c r="E25"/>
  <c r="D25"/>
  <c r="C25"/>
  <c r="E22"/>
  <c r="D22"/>
  <c r="C22"/>
  <c r="D19"/>
  <c r="E19"/>
  <c r="C19"/>
  <c r="E23"/>
  <c r="E20"/>
  <c r="E26"/>
  <c r="E17"/>
  <c r="E15" s="1"/>
  <c r="D15"/>
  <c r="C26" l="1"/>
  <c r="C23"/>
  <c r="C20"/>
  <c r="C17"/>
  <c r="D24"/>
  <c r="C24"/>
  <c r="D21"/>
  <c r="D18"/>
  <c r="C18"/>
  <c r="E13"/>
  <c r="E12" s="1"/>
  <c r="C15" l="1"/>
  <c r="C13" s="1"/>
  <c r="C12" s="1"/>
  <c r="D13"/>
  <c r="D12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<sst xmlns="http://schemas.openxmlformats.org/spreadsheetml/2006/main" count="55" uniqueCount="32">
  <si>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</si>
  <si>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</si>
  <si>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</si>
  <si>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СШ№43 с.Р.Кошкарбаева</t>
  </si>
  <si>
    <t xml:space="preserve">Среднее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</si>
  <si>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</si>
  <si>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</si>
  <si>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</si>
  <si>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</si>
  <si>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</si>
  <si>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</si>
  <si>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</si>
  <si>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</si>
  <si>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</si>
  <si>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</si>
  <si>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</si>
  <si>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</si>
  <si>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</si>
  <si>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</si>
  <si>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</si>
  <si>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</si>
  <si>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</si>
  <si>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</si>
  <si>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</si>
  <si>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</si>
  <si>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</si>
  <si>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</si>
  <si>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</si>
  <si>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</si>
  <si>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</si>
  <si>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</si>
  <si>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"1"января 2020г.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</si>
</sst>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164" fontId="7" fillId="4" borderId="3" xfId="0" applyNumberFormat="1" applyFont="1" applyFill="1" applyBorder="1"/>
    <xf numFmtId="0" fontId="2" fillId="4" borderId="0" xfId="0" applyFont="1" applyFill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4" borderId="3" xfId="0" applyFont="1" applyFill="1" applyBorder="1" applyAlignment="1">
      <alignment wrapText="1"/>
    </xf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D7" sqref="D7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4" width="14.5703125" style="1" customWidth="1"/>
    <col min="5" max="5" width="14.7109375" style="1" customWidth="1"/>
    <col min="6" max="6" width="13.85546875" style="1" customWidth="1"/>
    <col min="7" max="7" width="12" style="1" customWidth="1"/>
    <col min="8" max="16384" width="9.140625" style="1"/>
  </cols>
  <sheetData>
    <row r="1" spans="1:5">
      <c r="A1" s="27" t="s">
        <v>0</v>
      </c>
      <c r="B1" s="27"/>
      <c r="C1" s="27"/>
      <c r="D1" s="27"/>
      <c r="E1" s="27"/>
    </row>
    <row r="2" spans="1:5">
      <c r="A2" s="27" t="s">
        <v>31</v>
      </c>
      <c r="B2" s="27"/>
      <c r="C2" s="27"/>
      <c r="D2" s="27"/>
      <c r="E2" s="27"/>
    </row>
    <row r="3" spans="1:5">
      <c r="A3" s="2"/>
    </row>
    <row r="4" spans="1:5">
      <c r="A4" s="28"/>
      <c r="B4" s="28"/>
      <c r="C4" s="28"/>
      <c r="D4" s="28"/>
      <c r="E4" s="28"/>
    </row>
    <row r="5" spans="1:5">
      <c r="A5" s="29" t="s">
        <v>1</v>
      </c>
      <c r="B5" s="29"/>
      <c r="C5" s="29"/>
      <c r="D5" s="29"/>
      <c r="E5" s="29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30" t="s">
        <v>4</v>
      </c>
      <c r="B9" s="31" t="s">
        <v>5</v>
      </c>
      <c r="C9" s="30" t="s">
        <v>6</v>
      </c>
      <c r="D9" s="30"/>
      <c r="E9" s="30"/>
    </row>
    <row r="10" spans="1:5" ht="40.5">
      <c r="A10" s="30"/>
      <c r="B10" s="31"/>
      <c r="C10" s="6" t="s">
        <v>7</v>
      </c>
      <c r="D10" s="6" t="s">
        <v>8</v>
      </c>
      <c r="E10" s="7" t="s">
        <v>9</v>
      </c>
    </row>
    <row r="11" spans="1:5">
      <c r="A11" s="8" t="s">
        <v>10</v>
      </c>
      <c r="B11" s="9" t="s">
        <v>11</v>
      </c>
      <c r="C11" s="10">
        <v>301</v>
      </c>
      <c r="D11" s="10">
        <v>301</v>
      </c>
      <c r="E11" s="11">
        <v>301</v>
      </c>
    </row>
    <row r="12" spans="1:5">
      <c r="A12" s="12" t="s">
        <v>12</v>
      </c>
      <c r="B12" s="9" t="s">
        <v>13</v>
      </c>
      <c r="C12" s="13">
        <f t="shared" ref="C12:D12" si="0">+C13/C11</f>
        <v>119.0576596530085</v>
      </c>
      <c r="D12" s="13">
        <f t="shared" si="0"/>
        <v>141.1003322259136</v>
      </c>
      <c r="E12" s="13">
        <f>+E13/E11</f>
        <v>47.032336655592474</v>
      </c>
    </row>
    <row r="13" spans="1:5">
      <c r="A13" s="8" t="s">
        <v>14</v>
      </c>
      <c r="B13" s="9" t="s">
        <v>13</v>
      </c>
      <c r="C13" s="14">
        <f t="shared" ref="C13:D13" si="1">SUM(C15+C29+C30+C31+C32+C33)</f>
        <v>35836.355555555558</v>
      </c>
      <c r="D13" s="14">
        <f t="shared" si="1"/>
        <v>42471.199999999997</v>
      </c>
      <c r="E13" s="14">
        <f>SUM(E15+E29+E30+E31+E32+E33)</f>
        <v>14156.733333333335</v>
      </c>
    </row>
    <row r="14" spans="1:5">
      <c r="A14" s="15" t="s">
        <v>15</v>
      </c>
      <c r="B14" s="16"/>
      <c r="C14" s="14"/>
      <c r="D14" s="14"/>
      <c r="E14" s="14"/>
    </row>
    <row r="15" spans="1:5">
      <c r="A15" s="8" t="s">
        <v>16</v>
      </c>
      <c r="B15" s="9" t="s">
        <v>13</v>
      </c>
      <c r="C15" s="14">
        <f>SUM(C17+C20+C26)+C23</f>
        <v>16755.555555555558</v>
      </c>
      <c r="D15" s="14">
        <f>SUM(D17+D20+D26+D23)</f>
        <v>37700</v>
      </c>
      <c r="E15" s="14">
        <f>SUM(E17+E20+E26+E23)</f>
        <v>12566.666666666668</v>
      </c>
    </row>
    <row r="16" spans="1:5">
      <c r="A16" s="15" t="s">
        <v>17</v>
      </c>
      <c r="B16" s="16"/>
      <c r="C16" s="14"/>
      <c r="D16" s="14"/>
      <c r="E16" s="14"/>
    </row>
    <row r="17" spans="1:5" s="21" customFormat="1" ht="23.25">
      <c r="A17" s="17" t="s">
        <v>18</v>
      </c>
      <c r="B17" s="18" t="s">
        <v>13</v>
      </c>
      <c r="C17" s="19">
        <f>SUM(+E17/9)*12</f>
        <v>1377.7777777777778</v>
      </c>
      <c r="D17" s="19">
        <v>3100</v>
      </c>
      <c r="E17" s="20">
        <f>D17/3</f>
        <v>1033.3333333333333</v>
      </c>
    </row>
    <row r="18" spans="1:5">
      <c r="A18" s="12" t="s">
        <v>19</v>
      </c>
      <c r="B18" s="22" t="s">
        <v>20</v>
      </c>
      <c r="C18" s="14">
        <f>+E18</f>
        <v>4</v>
      </c>
      <c r="D18" s="14">
        <f t="shared" ref="D18" si="2">SUM(E18)</f>
        <v>4</v>
      </c>
      <c r="E18" s="23">
        <v>4</v>
      </c>
    </row>
    <row r="19" spans="1:5">
      <c r="A19" s="12" t="s">
        <v>21</v>
      </c>
      <c r="B19" s="9" t="s">
        <v>22</v>
      </c>
      <c r="C19" s="14">
        <f>C17/C18</f>
        <v>344.44444444444446</v>
      </c>
      <c r="D19" s="14">
        <f t="shared" ref="D19:E19" si="3">D17/D18</f>
        <v>775</v>
      </c>
      <c r="E19" s="14">
        <f t="shared" si="3"/>
        <v>258.33333333333331</v>
      </c>
    </row>
    <row r="20" spans="1:5" s="21" customFormat="1" ht="23.25">
      <c r="A20" s="17" t="s">
        <v>23</v>
      </c>
      <c r="B20" s="18" t="s">
        <v>13</v>
      </c>
      <c r="C20" s="19">
        <f>SUM(+E20/9)*12</f>
        <v>12666.666666666668</v>
      </c>
      <c r="D20" s="19">
        <v>28500</v>
      </c>
      <c r="E20" s="20">
        <f>D20/3</f>
        <v>9500</v>
      </c>
    </row>
    <row r="21" spans="1:5">
      <c r="A21" s="12" t="s">
        <v>19</v>
      </c>
      <c r="B21" s="22" t="s">
        <v>20</v>
      </c>
      <c r="C21" s="14">
        <v>24</v>
      </c>
      <c r="D21" s="14">
        <f t="shared" ref="D21" si="4">SUM(E21)</f>
        <v>38</v>
      </c>
      <c r="E21" s="23">
        <v>38</v>
      </c>
    </row>
    <row r="22" spans="1:5">
      <c r="A22" s="12" t="s">
        <v>21</v>
      </c>
      <c r="B22" s="9" t="s">
        <v>22</v>
      </c>
      <c r="C22" s="14">
        <f>C20/C21</f>
        <v>527.77777777777783</v>
      </c>
      <c r="D22" s="14">
        <f>D20/D21</f>
        <v>750</v>
      </c>
      <c r="E22" s="14">
        <f>E20/E21</f>
        <v>250</v>
      </c>
    </row>
    <row r="23" spans="1:5" s="21" customFormat="1" ht="39.75">
      <c r="A23" s="24" t="s">
        <v>24</v>
      </c>
      <c r="B23" s="18" t="s">
        <v>13</v>
      </c>
      <c r="C23" s="19">
        <f>SUM(+E23/9)*12</f>
        <v>977.77777777777783</v>
      </c>
      <c r="D23" s="19">
        <v>2200</v>
      </c>
      <c r="E23" s="20">
        <f>D23/3</f>
        <v>733.33333333333337</v>
      </c>
    </row>
    <row r="24" spans="1:5">
      <c r="A24" s="12" t="s">
        <v>19</v>
      </c>
      <c r="B24" s="22" t="s">
        <v>20</v>
      </c>
      <c r="C24" s="14">
        <f>+E24</f>
        <v>3</v>
      </c>
      <c r="D24" s="14">
        <f t="shared" ref="D24" si="5">SUM(E24)</f>
        <v>3</v>
      </c>
      <c r="E24" s="23">
        <v>3</v>
      </c>
    </row>
    <row r="25" spans="1:5">
      <c r="A25" s="12" t="s">
        <v>21</v>
      </c>
      <c r="B25" s="9" t="s">
        <v>22</v>
      </c>
      <c r="C25" s="14">
        <f>C23/C24</f>
        <v>325.92592592592592</v>
      </c>
      <c r="D25" s="14">
        <f>D23/D24</f>
        <v>733.33333333333337</v>
      </c>
      <c r="E25" s="14">
        <f>E23/E24</f>
        <v>244.44444444444446</v>
      </c>
    </row>
    <row r="26" spans="1:5" s="21" customFormat="1" ht="23.25">
      <c r="A26" s="17" t="s">
        <v>25</v>
      </c>
      <c r="B26" s="18" t="s">
        <v>13</v>
      </c>
      <c r="C26" s="19">
        <f>SUM(+E26/9)*12</f>
        <v>1733.3333333333335</v>
      </c>
      <c r="D26" s="19">
        <v>3900</v>
      </c>
      <c r="E26" s="20">
        <f>D26/3</f>
        <v>1300</v>
      </c>
    </row>
    <row r="27" spans="1:5">
      <c r="A27" s="12" t="s">
        <v>19</v>
      </c>
      <c r="B27" s="22" t="s">
        <v>20</v>
      </c>
      <c r="C27" s="14">
        <v>17</v>
      </c>
      <c r="D27" s="14">
        <v>17</v>
      </c>
      <c r="E27" s="23">
        <v>17</v>
      </c>
    </row>
    <row r="28" spans="1:5">
      <c r="A28" s="12" t="s">
        <v>21</v>
      </c>
      <c r="B28" s="9" t="s">
        <v>22</v>
      </c>
      <c r="C28" s="14">
        <f>C26/C27</f>
        <v>101.9607843137255</v>
      </c>
      <c r="D28" s="14">
        <f>D26/D27</f>
        <v>229.41176470588235</v>
      </c>
      <c r="E28" s="14">
        <f>E26/E27</f>
        <v>76.470588235294116</v>
      </c>
    </row>
    <row r="29" spans="1:5" ht="24" customHeight="1">
      <c r="A29" s="8" t="s">
        <v>26</v>
      </c>
      <c r="B29" s="9" t="s">
        <v>13</v>
      </c>
      <c r="C29" s="14">
        <f>E29*12</f>
        <v>13536</v>
      </c>
      <c r="D29" s="14">
        <v>3385</v>
      </c>
      <c r="E29" s="25">
        <v>1128</v>
      </c>
    </row>
    <row r="30" spans="1:5" ht="36.75">
      <c r="A30" s="26" t="s">
        <v>27</v>
      </c>
      <c r="B30" s="9" t="s">
        <v>13</v>
      </c>
      <c r="C30" s="14">
        <f>E30*12</f>
        <v>5422.4</v>
      </c>
      <c r="D30" s="14">
        <f>164.5+14.9+3.2+1173</f>
        <v>1355.6</v>
      </c>
      <c r="E30" s="23">
        <f>D30/3</f>
        <v>451.86666666666662</v>
      </c>
    </row>
    <row r="31" spans="1:5" ht="26.25" customHeight="1">
      <c r="A31" s="26" t="s">
        <v>28</v>
      </c>
      <c r="B31" s="9" t="s">
        <v>13</v>
      </c>
      <c r="C31" s="14">
        <f t="shared" ref="C31:C33" si="6">E31*12</f>
        <v>0</v>
      </c>
      <c r="D31" s="25"/>
      <c r="E31" s="11"/>
    </row>
    <row r="32" spans="1:5" ht="36.75">
      <c r="A32" s="26" t="s">
        <v>29</v>
      </c>
      <c r="B32" s="9" t="s">
        <v>13</v>
      </c>
      <c r="C32" s="14">
        <f t="shared" si="6"/>
        <v>0</v>
      </c>
      <c r="D32" s="25"/>
      <c r="E32" s="11"/>
    </row>
    <row r="33" spans="1:5" ht="52.5">
      <c r="A33" s="26" t="s">
        <v>30</v>
      </c>
      <c r="B33" s="9" t="s">
        <v>13</v>
      </c>
      <c r="C33" s="14">
        <f t="shared" si="6"/>
        <v>122.4</v>
      </c>
      <c r="D33" s="25">
        <v>30.6</v>
      </c>
      <c r="E33" s="11">
        <f>D33/3</f>
        <v>10.200000000000001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2020-01-06T09:20:45Z</dcterms:modified>
</cp:coreProperties>
</file>